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tin\Desktop\kokot\"/>
    </mc:Choice>
  </mc:AlternateContent>
  <bookViews>
    <workbookView xWindow="0" yWindow="0" windowWidth="20730" windowHeight="11760"/>
  </bookViews>
  <sheets>
    <sheet name="List1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22" i="1"/>
  <c r="E14" i="1" l="1"/>
  <c r="E15" i="1"/>
  <c r="G15" i="1" s="1"/>
  <c r="E16" i="1"/>
  <c r="G16" i="1" s="1"/>
  <c r="E17" i="1"/>
  <c r="G17" i="1" s="1"/>
  <c r="E18" i="1"/>
  <c r="G18" i="1" s="1"/>
  <c r="E19" i="1"/>
  <c r="G19" i="1" s="1"/>
  <c r="G14" i="1"/>
  <c r="C20" i="1"/>
  <c r="E20" i="1" s="1"/>
  <c r="G20" i="1" s="1"/>
  <c r="E11" i="1"/>
  <c r="G11" i="1" s="1"/>
  <c r="E8" i="1"/>
  <c r="G8" i="1" s="1"/>
  <c r="E10" i="1"/>
  <c r="G10" i="1" s="1"/>
  <c r="E3" i="1"/>
  <c r="G3" i="1" s="1"/>
  <c r="E4" i="1"/>
  <c r="G4" i="1" s="1"/>
  <c r="E5" i="1"/>
  <c r="G5" i="1" s="1"/>
  <c r="E6" i="1"/>
  <c r="G6" i="1" s="1"/>
  <c r="E7" i="1"/>
  <c r="G7" i="1" s="1"/>
  <c r="E9" i="1"/>
  <c r="G9" i="1" s="1"/>
  <c r="E2" i="1"/>
  <c r="G2" i="1" s="1"/>
  <c r="C21" i="1" l="1"/>
  <c r="E21" i="1" s="1"/>
  <c r="G21" i="1" s="1"/>
  <c r="G25" i="1"/>
  <c r="G23" i="1" l="1"/>
  <c r="G24" i="1" s="1"/>
</calcChain>
</file>

<file path=xl/sharedStrings.xml><?xml version="1.0" encoding="utf-8"?>
<sst xmlns="http://schemas.openxmlformats.org/spreadsheetml/2006/main" count="71" uniqueCount="50">
  <si>
    <t>Vypletí a vyčištění stromových rabátek (sběr odpadků, odplevelení plochy, nakypření mulče)</t>
  </si>
  <si>
    <t>DPH</t>
  </si>
  <si>
    <t>ks</t>
  </si>
  <si>
    <t>Hnojení travnatých ploch vč. hnojiva (granulát)</t>
  </si>
  <si>
    <t>Doplnění mulčovací kůry</t>
  </si>
  <si>
    <t>Shrabání listí (včetně likvidace odpadu)</t>
  </si>
  <si>
    <t>Jarní vyhrabání trávníku v rovině (včetně likvidace odpadu)</t>
  </si>
  <si>
    <t>Řez a tvarování živých plotů a stěn přímých, výšky do 0,8 m (včetně likvidace odpadu)</t>
  </si>
  <si>
    <t>Řez výchovný (včetně likvidace odpadu)</t>
  </si>
  <si>
    <t>Vypletí ploch (včetně likvidace odpadu)</t>
  </si>
  <si>
    <t>Chemické odplevelení travnatých ploch postřikem vč. herbicidu</t>
  </si>
  <si>
    <t>Údržba zeleně</t>
  </si>
  <si>
    <r>
      <t>m</t>
    </r>
    <r>
      <rPr>
        <vertAlign val="superscript"/>
        <sz val="11"/>
        <rFont val="Calibri"/>
        <family val="2"/>
        <charset val="238"/>
      </rPr>
      <t>2</t>
    </r>
  </si>
  <si>
    <t>Posyp komunikací, chodníků a parkovišť inertním materiálem</t>
  </si>
  <si>
    <t>Posyp komunikací, chodníků a parkovišť solí</t>
  </si>
  <si>
    <t>Jednotka</t>
  </si>
  <si>
    <t>Cena za jednotku</t>
  </si>
  <si>
    <t>Předpokládané množství jednotek za rok</t>
  </si>
  <si>
    <t>Předpokládaná četnost akcí za rok</t>
  </si>
  <si>
    <t>Cena celkem za předpokládané množství jednotek za rok bez DPH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</si>
  <si>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</si>
  <si>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Předpokládané množství jednotek v jedné akci</t>
  </si>
  <si>
    <t xml:space="preserve">Součástí údržby je též posézónní úklid použitého posypu. </t>
  </si>
  <si>
    <t xml:space="preserve">Úklid sněhu je prováděn vlastním posypem, nářadím a nástroji poskytovatele. </t>
  </si>
  <si>
    <t>Závady ve schůdnosti chodníků se odstraňují v šíři nejméně 1,5 m.</t>
  </si>
  <si>
    <t>Závady ve schůdnosti komunikací a parkovišť, pokud vznikly náledím nebo sněhem, se odstraňují odmetením nebo odhrnutím sněhu, oškrábáním zmrazků a posypem zdrsňovacími materiály. Sníh je nutné odstraňovat tak, aby nedošlo k jeho ušlapání provozem a přimrznutí k povrchu. Sněhovou břečku je nutno odstranit. </t>
  </si>
  <si>
    <t xml:space="preserve">Údržba bude prováděna plužením, frézováním, případně ručním odstraněním. </t>
  </si>
  <si>
    <t>Odklízení sněhu z asfaltových komunikací - vrstva do 5 cm*</t>
  </si>
  <si>
    <t>Odklízení sněhu z asfaltových komunikací - vrstva nad 5 cm*</t>
  </si>
  <si>
    <t>Odklízení sněhu z dlážděných vozovek a parkovišť  - vrstva do 5 cm*</t>
  </si>
  <si>
    <t>Odklízení sněhu z dlážděných vozovek a parkovišť - vrstva nad 5 cm*</t>
  </si>
  <si>
    <t>Odklízení sněhu z chodníků (340 m2 žula před vstupem + 880 m2 zámková dlažba) vrstva do 5 cm*</t>
  </si>
  <si>
    <t>Odklízení sněhu z chodníků (340 m2 žula před hlavním vstupem + 880 m2 zámková dlažba) vrstva nad 5 cm*</t>
  </si>
  <si>
    <t>Závady ve schůdnosti komunikací a parkovišť se odstraňují na celé jejich šířce a délce, není-li v konkrétním případě dohodnuto jinak.</t>
  </si>
  <si>
    <t>Paušál za držení pohotovosti</t>
  </si>
  <si>
    <t>měs.</t>
  </si>
  <si>
    <t>Pokosení trávníku parkového v rovině i ve svahu, ruční obsekání, nedostupný terén - třída intenzivní (včetně likvidace odpadu)</t>
  </si>
  <si>
    <t xml:space="preserve">* Závada ve schůdnosti musí být odstraněna nejpozději v 07.30 hodin každý pracovní den tak, aby komunikace byly plně schůdné/sjízdné a byla zajištěna možnost plného využití parkovacích míst. V průběhu dne budou závady ve schůdnosti odstraňovány nejpozději do 3 hodin od objednání (s nástupem do 2 hodin od objednání, a to formou e-mailu). </t>
  </si>
  <si>
    <t>Bližší podmínky údržby komunikací a parkovišť v období od 1.11. do 31. 3.</t>
  </si>
  <si>
    <t>Shrabaný sníh bude ponecháván podél okrajů chodníků a komunikaci, v ceně úklidu není zohledněn odvoz sněhu</t>
  </si>
  <si>
    <t>Shrabaný sníh bude ponecháván podél okrajů chodníků, jestliže jsou široké 1,5m musí byt šířka úklidu menší než 1,5m</t>
  </si>
  <si>
    <t>Paušál za držení pohotovosti spočíva v držení dostatečného počtu lidí a techniky k dodržení níže uvedených povinností a rekčních dob.</t>
  </si>
  <si>
    <t>Cena celkem v Kč bez DPH za roční údržbu zeleně a údržbu veškerých areálových komunikací a parkovišť v období od 1.11. do 31.3.</t>
  </si>
  <si>
    <t>Cena celkem v Kč včetně DPH za roční údržbu zeleně a údržbu veškerých areálových komunikací a parkovišť v období od 1.11. do 31.3.</t>
  </si>
  <si>
    <t>Cena celkem v Kč bez DPH za dva roky údržbu zeleně a údržby veškerých areálových komunikací a parkovišť v období od 1.11. do 31.3.</t>
  </si>
  <si>
    <t>Údržba komunikací a parkovišť v období od 1.11. do 31.3.</t>
  </si>
  <si>
    <t>(2) Nastane-li závada ve schůdnosti v době od 07.00 hodin do 20.00 hodin, nesmí být doba od zjištění vzniku závady ve schůdnosti do doby zahájení odstraňování této závady delší než 2 hodiny od nahlášení. </t>
  </si>
  <si>
    <t>(3) Schůdnost musí být zajištěna v době od nahlášení vzniku závady do: </t>
  </si>
  <si>
    <t>a) 4 hodin u veškerých areálových chodníků.</t>
  </si>
  <si>
    <t>b) 8 hodin u ostatních veškerých místních a areálových komunikací.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</si>
</sst>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414141"/>
      <name val="Arial CE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9" fontId="2" fillId="0" borderId="7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64" fontId="0" fillId="2" borderId="17" xfId="0" applyNumberFormat="1" applyFill="1" applyBorder="1"/>
    <xf numFmtId="1" fontId="0" fillId="2" borderId="17" xfId="0" applyNumberFormat="1" applyFill="1" applyBorder="1"/>
    <xf numFmtId="4" fontId="0" fillId="2" borderId="17" xfId="0" applyNumberFormat="1" applyFill="1" applyBorder="1"/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5" fontId="2" fillId="0" borderId="21" xfId="0" applyNumberFormat="1" applyFont="1" applyFill="1" applyBorder="1" applyAlignment="1">
      <alignment horizontal="right" wrapText="1"/>
    </xf>
    <xf numFmtId="1" fontId="0" fillId="0" borderId="21" xfId="0" applyNumberFormat="1" applyFont="1" applyBorder="1" applyAlignment="1">
      <alignment horizontal="right" wrapText="1"/>
    </xf>
    <xf numFmtId="165" fontId="0" fillId="0" borderId="2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65" fontId="0" fillId="0" borderId="11" xfId="0" applyNumberFormat="1" applyBorder="1" applyAlignment="1">
      <alignment horizontal="right" wrapText="1"/>
    </xf>
    <xf numFmtId="1" fontId="0" fillId="0" borderId="11" xfId="0" applyNumberFormat="1" applyBorder="1" applyAlignment="1">
      <alignment horizontal="right" wrapText="1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/>
    <xf numFmtId="164" fontId="0" fillId="5" borderId="13" xfId="0" applyNumberFormat="1" applyFill="1" applyBorder="1"/>
    <xf numFmtId="164" fontId="0" fillId="5" borderId="8" xfId="0" applyNumberFormat="1" applyFont="1" applyFill="1" applyBorder="1" applyAlignment="1">
      <alignment horizontal="right" vertical="center"/>
    </xf>
    <xf numFmtId="164" fontId="0" fillId="5" borderId="22" xfId="0" applyNumberFormat="1" applyFont="1" applyFill="1" applyBorder="1" applyAlignment="1">
      <alignment horizontal="right" vertical="center"/>
    </xf>
    <xf numFmtId="0" fontId="0" fillId="0" borderId="25" xfId="0" applyBorder="1"/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4" fontId="7" fillId="0" borderId="0" xfId="0" applyNumberFormat="1" applyFont="1"/>
    <xf numFmtId="165" fontId="2" fillId="0" borderId="13" xfId="0" applyNumberFormat="1" applyFont="1" applyFill="1" applyBorder="1" applyAlignment="1">
      <alignment horizontal="right" wrapText="1"/>
    </xf>
    <xf numFmtId="1" fontId="0" fillId="0" borderId="13" xfId="0" applyNumberFormat="1" applyFont="1" applyBorder="1" applyAlignment="1">
      <alignment horizontal="right" wrapText="1"/>
    </xf>
    <xf numFmtId="165" fontId="0" fillId="0" borderId="13" xfId="0" applyNumberFormat="1" applyFont="1" applyBorder="1" applyAlignment="1">
      <alignment horizontal="right" wrapText="1"/>
    </xf>
    <xf numFmtId="164" fontId="0" fillId="5" borderId="13" xfId="0" applyNumberFormat="1" applyFill="1" applyBorder="1" applyAlignment="1">
      <alignment vertical="center"/>
    </xf>
    <xf numFmtId="164" fontId="0" fillId="5" borderId="24" xfId="0" applyNumberFormat="1" applyFont="1" applyFill="1" applyBorder="1" applyAlignment="1">
      <alignment horizontal="right" vertical="center"/>
    </xf>
    <xf numFmtId="0" fontId="4" fillId="4" borderId="27" xfId="0" applyFont="1" applyFill="1" applyBorder="1" applyAlignment="1">
      <alignment horizontal="center" vertical="center" wrapText="1"/>
    </xf>
    <xf numFmtId="164" fontId="0" fillId="5" borderId="2" xfId="0" applyNumberFormat="1" applyFill="1" applyBorder="1"/>
    <xf numFmtId="49" fontId="2" fillId="0" borderId="5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wrapText="1"/>
    </xf>
    <xf numFmtId="165" fontId="2" fillId="0" borderId="13" xfId="0" applyNumberFormat="1" applyFont="1" applyBorder="1" applyAlignment="1">
      <alignment horizontal="right" wrapText="1"/>
    </xf>
    <xf numFmtId="164" fontId="2" fillId="5" borderId="24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5" fontId="10" fillId="6" borderId="6" xfId="0" applyNumberFormat="1" applyFont="1" applyFill="1" applyBorder="1" applyAlignment="1">
      <alignment horizontal="right" wrapText="1"/>
    </xf>
    <xf numFmtId="0" fontId="0" fillId="0" borderId="23" xfId="0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right" wrapText="1"/>
    </xf>
    <xf numFmtId="1" fontId="0" fillId="0" borderId="6" xfId="0" applyNumberFormat="1" applyBorder="1" applyAlignment="1">
      <alignment horizontal="right" wrapText="1"/>
    </xf>
    <xf numFmtId="164" fontId="0" fillId="5" borderId="6" xfId="0" applyNumberFormat="1" applyFill="1" applyBorder="1"/>
    <xf numFmtId="164" fontId="0" fillId="5" borderId="28" xfId="0" applyNumberFormat="1" applyFill="1" applyBorder="1"/>
    <xf numFmtId="164" fontId="0" fillId="5" borderId="8" xfId="0" applyNumberFormat="1" applyFill="1" applyBorder="1"/>
    <xf numFmtId="164" fontId="1" fillId="3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0" fillId="5" borderId="29" xfId="0" applyNumberFormat="1" applyFill="1" applyBorder="1"/>
    <xf numFmtId="164" fontId="0" fillId="5" borderId="30" xfId="0" applyNumberFormat="1" applyFill="1" applyBorder="1"/>
    <xf numFmtId="0" fontId="1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40" zoomScale="85" zoomScaleNormal="85" zoomScalePageLayoutView="125" workbookViewId="0">
      <selection activeCell="J15" sqref="J15"/>
    </sheetView>
  </sheetViews>
  <sheetFormatPr defaultColWidth="8.85546875" defaultRowHeight="15" x14ac:dyDescent="0.25"/>
  <cols>
    <col min="1" max="1" width="71.42578125" customWidth="1"/>
    <col min="2" max="2" width="8.85546875" style="1" bestFit="1" customWidth="1"/>
    <col min="3" max="3" width="17.140625" style="2" customWidth="1"/>
    <col min="4" max="4" width="14.140625" style="3" customWidth="1"/>
    <col min="5" max="5" width="15.85546875" style="2" customWidth="1"/>
    <col min="6" max="6" width="16" style="4" bestFit="1" customWidth="1"/>
    <col min="7" max="7" width="20" style="4" bestFit="1" customWidth="1"/>
    <col min="8" max="8" width="12.5703125" bestFit="1" customWidth="1"/>
  </cols>
  <sheetData>
    <row r="1" spans="1:8" s="5" customFormat="1" ht="60.75" thickBot="1" x14ac:dyDescent="0.3">
      <c r="A1" s="13" t="s">
        <v>11</v>
      </c>
      <c r="B1" s="8" t="s">
        <v>15</v>
      </c>
      <c r="C1" s="10" t="s">
        <v>21</v>
      </c>
      <c r="D1" s="9" t="s">
        <v>18</v>
      </c>
      <c r="E1" s="78" t="s">
        <v>17</v>
      </c>
      <c r="F1" s="79" t="s">
        <v>16</v>
      </c>
      <c r="G1" s="70" t="s">
        <v>19</v>
      </c>
    </row>
    <row r="2" spans="1:8" ht="30" x14ac:dyDescent="0.25">
      <c r="A2" s="80" t="s">
        <v>36</v>
      </c>
      <c r="B2" s="64" t="s">
        <v>12</v>
      </c>
      <c r="C2" s="65">
        <v>13665</v>
      </c>
      <c r="D2" s="66">
        <v>10</v>
      </c>
      <c r="E2" s="65">
        <f>C2*D2</f>
        <v>136650</v>
      </c>
      <c r="F2" s="67">
        <v>0</v>
      </c>
      <c r="G2" s="68">
        <f>E2*F2</f>
        <v>0</v>
      </c>
    </row>
    <row r="3" spans="1:8" ht="17.25" x14ac:dyDescent="0.25">
      <c r="A3" s="81" t="s">
        <v>5</v>
      </c>
      <c r="B3" s="12" t="s">
        <v>12</v>
      </c>
      <c r="C3" s="33">
        <v>6832.5</v>
      </c>
      <c r="D3" s="34">
        <v>1</v>
      </c>
      <c r="E3" s="33">
        <f t="shared" ref="E3:E11" si="0">C3*D3</f>
        <v>6832.5</v>
      </c>
      <c r="F3" s="39">
        <v>0</v>
      </c>
      <c r="G3" s="69">
        <f t="shared" ref="G3:G11" si="1">E3*F3</f>
        <v>0</v>
      </c>
    </row>
    <row r="4" spans="1:8" ht="17.25" x14ac:dyDescent="0.25">
      <c r="A4" s="81" t="s">
        <v>6</v>
      </c>
      <c r="B4" s="12" t="s">
        <v>12</v>
      </c>
      <c r="C4" s="33">
        <v>13665</v>
      </c>
      <c r="D4" s="34">
        <v>1</v>
      </c>
      <c r="E4" s="33">
        <f t="shared" si="0"/>
        <v>13665</v>
      </c>
      <c r="F4" s="39">
        <v>0</v>
      </c>
      <c r="G4" s="69">
        <f t="shared" si="1"/>
        <v>0</v>
      </c>
    </row>
    <row r="5" spans="1:8" ht="30" x14ac:dyDescent="0.25">
      <c r="A5" s="81" t="s">
        <v>7</v>
      </c>
      <c r="B5" s="12" t="s">
        <v>12</v>
      </c>
      <c r="C5" s="33">
        <v>822.5</v>
      </c>
      <c r="D5" s="34">
        <v>2</v>
      </c>
      <c r="E5" s="33">
        <f t="shared" si="0"/>
        <v>1645</v>
      </c>
      <c r="F5" s="39">
        <v>0</v>
      </c>
      <c r="G5" s="69">
        <f t="shared" si="1"/>
        <v>0</v>
      </c>
    </row>
    <row r="6" spans="1:8" x14ac:dyDescent="0.25">
      <c r="A6" s="81" t="s">
        <v>8</v>
      </c>
      <c r="B6" s="6" t="s">
        <v>2</v>
      </c>
      <c r="C6" s="33">
        <v>65</v>
      </c>
      <c r="D6" s="34">
        <v>1</v>
      </c>
      <c r="E6" s="33">
        <f t="shared" si="0"/>
        <v>65</v>
      </c>
      <c r="F6" s="39">
        <v>0</v>
      </c>
      <c r="G6" s="69">
        <f t="shared" si="1"/>
        <v>0</v>
      </c>
    </row>
    <row r="7" spans="1:8" ht="17.25" x14ac:dyDescent="0.25">
      <c r="A7" s="81" t="s">
        <v>9</v>
      </c>
      <c r="B7" s="12" t="s">
        <v>12</v>
      </c>
      <c r="C7" s="33">
        <v>836</v>
      </c>
      <c r="D7" s="34">
        <v>2</v>
      </c>
      <c r="E7" s="33">
        <f t="shared" si="0"/>
        <v>1672</v>
      </c>
      <c r="F7" s="39">
        <v>0</v>
      </c>
      <c r="G7" s="69">
        <f t="shared" si="1"/>
        <v>0</v>
      </c>
    </row>
    <row r="8" spans="1:8" ht="17.25" x14ac:dyDescent="0.25">
      <c r="A8" s="81" t="s">
        <v>3</v>
      </c>
      <c r="B8" s="12" t="s">
        <v>12</v>
      </c>
      <c r="C8" s="33">
        <v>13665</v>
      </c>
      <c r="D8" s="34">
        <v>1</v>
      </c>
      <c r="E8" s="33">
        <f t="shared" ref="E8" si="2">C8*D8</f>
        <v>13665</v>
      </c>
      <c r="F8" s="39">
        <v>0</v>
      </c>
      <c r="G8" s="69">
        <f t="shared" ref="G8" si="3">E8*F8</f>
        <v>0</v>
      </c>
      <c r="H8" s="4"/>
    </row>
    <row r="9" spans="1:8" ht="17.25" x14ac:dyDescent="0.25">
      <c r="A9" s="81" t="s">
        <v>10</v>
      </c>
      <c r="B9" s="12" t="s">
        <v>12</v>
      </c>
      <c r="C9" s="33">
        <v>13665</v>
      </c>
      <c r="D9" s="34">
        <v>1</v>
      </c>
      <c r="E9" s="33">
        <f t="shared" si="0"/>
        <v>13665</v>
      </c>
      <c r="F9" s="39">
        <v>0</v>
      </c>
      <c r="G9" s="69">
        <f t="shared" si="1"/>
        <v>0</v>
      </c>
    </row>
    <row r="10" spans="1:8" ht="30" x14ac:dyDescent="0.25">
      <c r="A10" s="81" t="s">
        <v>0</v>
      </c>
      <c r="B10" s="6" t="s">
        <v>2</v>
      </c>
      <c r="C10" s="33">
        <v>65</v>
      </c>
      <c r="D10" s="34">
        <v>2</v>
      </c>
      <c r="E10" s="33">
        <f t="shared" si="0"/>
        <v>130</v>
      </c>
      <c r="F10" s="39">
        <v>0</v>
      </c>
      <c r="G10" s="69">
        <f t="shared" si="1"/>
        <v>0</v>
      </c>
    </row>
    <row r="11" spans="1:8" ht="18" thickBot="1" x14ac:dyDescent="0.3">
      <c r="A11" s="82" t="s">
        <v>4</v>
      </c>
      <c r="B11" s="71" t="s">
        <v>20</v>
      </c>
      <c r="C11" s="35">
        <v>16</v>
      </c>
      <c r="D11" s="36">
        <v>1</v>
      </c>
      <c r="E11" s="35">
        <f t="shared" si="0"/>
        <v>16</v>
      </c>
      <c r="F11" s="72">
        <v>0</v>
      </c>
      <c r="G11" s="73">
        <f t="shared" si="1"/>
        <v>0</v>
      </c>
    </row>
    <row r="12" spans="1:8" ht="60.75" thickBot="1" x14ac:dyDescent="0.3">
      <c r="A12" s="74" t="s">
        <v>45</v>
      </c>
      <c r="B12" s="75" t="s">
        <v>15</v>
      </c>
      <c r="C12" s="75" t="s">
        <v>21</v>
      </c>
      <c r="D12" s="75" t="s">
        <v>18</v>
      </c>
      <c r="E12" s="52" t="s">
        <v>17</v>
      </c>
      <c r="F12" s="76" t="s">
        <v>16</v>
      </c>
      <c r="G12" s="77" t="s">
        <v>19</v>
      </c>
    </row>
    <row r="13" spans="1:8" x14ac:dyDescent="0.25">
      <c r="A13" s="54" t="s">
        <v>34</v>
      </c>
      <c r="B13" s="55" t="s">
        <v>35</v>
      </c>
      <c r="C13" s="62"/>
      <c r="D13" s="62"/>
      <c r="E13" s="56">
        <v>5</v>
      </c>
      <c r="F13" s="50">
        <v>0</v>
      </c>
      <c r="G13" s="57">
        <f>F13*E13</f>
        <v>0</v>
      </c>
    </row>
    <row r="14" spans="1:8" ht="17.25" x14ac:dyDescent="0.25">
      <c r="A14" s="11" t="s">
        <v>27</v>
      </c>
      <c r="B14" s="31" t="s">
        <v>12</v>
      </c>
      <c r="C14" s="47">
        <v>4900</v>
      </c>
      <c r="D14" s="48">
        <v>6</v>
      </c>
      <c r="E14" s="49">
        <f>C14*D14</f>
        <v>29400</v>
      </c>
      <c r="F14" s="50">
        <v>0</v>
      </c>
      <c r="G14" s="51">
        <f>E14*F14</f>
        <v>0</v>
      </c>
    </row>
    <row r="15" spans="1:8" ht="17.25" x14ac:dyDescent="0.25">
      <c r="A15" s="7" t="s">
        <v>28</v>
      </c>
      <c r="B15" s="30" t="s">
        <v>12</v>
      </c>
      <c r="C15" s="24">
        <v>4900</v>
      </c>
      <c r="D15" s="25">
        <v>4</v>
      </c>
      <c r="E15" s="26">
        <f t="shared" ref="E15:E21" si="4">C15*D15</f>
        <v>19600</v>
      </c>
      <c r="F15" s="50">
        <v>0</v>
      </c>
      <c r="G15" s="40">
        <f t="shared" ref="G15:G21" si="5">E15*F15</f>
        <v>0</v>
      </c>
    </row>
    <row r="16" spans="1:8" ht="17.25" x14ac:dyDescent="0.25">
      <c r="A16" s="11" t="s">
        <v>29</v>
      </c>
      <c r="B16" s="31" t="s">
        <v>12</v>
      </c>
      <c r="C16" s="24">
        <v>2600</v>
      </c>
      <c r="D16" s="25">
        <v>6</v>
      </c>
      <c r="E16" s="26">
        <f t="shared" si="4"/>
        <v>15600</v>
      </c>
      <c r="F16" s="50">
        <v>0</v>
      </c>
      <c r="G16" s="40">
        <f t="shared" si="5"/>
        <v>0</v>
      </c>
      <c r="H16" s="4"/>
    </row>
    <row r="17" spans="1:7" ht="17.25" x14ac:dyDescent="0.25">
      <c r="A17" s="7" t="s">
        <v>30</v>
      </c>
      <c r="B17" s="30" t="s">
        <v>12</v>
      </c>
      <c r="C17" s="24">
        <v>2600</v>
      </c>
      <c r="D17" s="25">
        <v>4</v>
      </c>
      <c r="E17" s="26">
        <f t="shared" si="4"/>
        <v>10400</v>
      </c>
      <c r="F17" s="50">
        <v>0</v>
      </c>
      <c r="G17" s="40">
        <f t="shared" si="5"/>
        <v>0</v>
      </c>
    </row>
    <row r="18" spans="1:7" ht="30" x14ac:dyDescent="0.25">
      <c r="A18" s="7" t="s">
        <v>31</v>
      </c>
      <c r="B18" s="30" t="s">
        <v>12</v>
      </c>
      <c r="C18" s="24">
        <v>1220</v>
      </c>
      <c r="D18" s="25">
        <v>6</v>
      </c>
      <c r="E18" s="26">
        <f t="shared" si="4"/>
        <v>7320</v>
      </c>
      <c r="F18" s="50">
        <v>0</v>
      </c>
      <c r="G18" s="40">
        <f t="shared" si="5"/>
        <v>0</v>
      </c>
    </row>
    <row r="19" spans="1:7" ht="30" x14ac:dyDescent="0.25">
      <c r="A19" s="7" t="s">
        <v>32</v>
      </c>
      <c r="B19" s="30" t="s">
        <v>12</v>
      </c>
      <c r="C19" s="24">
        <v>1220</v>
      </c>
      <c r="D19" s="25">
        <v>4</v>
      </c>
      <c r="E19" s="26">
        <f t="shared" si="4"/>
        <v>4880</v>
      </c>
      <c r="F19" s="50">
        <v>0</v>
      </c>
      <c r="G19" s="40">
        <f t="shared" si="5"/>
        <v>0</v>
      </c>
    </row>
    <row r="20" spans="1:7" ht="17.25" x14ac:dyDescent="0.25">
      <c r="A20" s="7" t="s">
        <v>13</v>
      </c>
      <c r="B20" s="30" t="s">
        <v>12</v>
      </c>
      <c r="C20" s="24">
        <f>C14+C16+C18</f>
        <v>8720</v>
      </c>
      <c r="D20" s="25">
        <v>10</v>
      </c>
      <c r="E20" s="26">
        <f t="shared" si="4"/>
        <v>87200</v>
      </c>
      <c r="F20" s="50">
        <v>0</v>
      </c>
      <c r="G20" s="40">
        <f t="shared" si="5"/>
        <v>0</v>
      </c>
    </row>
    <row r="21" spans="1:7" ht="18" thickBot="1" x14ac:dyDescent="0.3">
      <c r="A21" s="23" t="s">
        <v>14</v>
      </c>
      <c r="B21" s="32" t="s">
        <v>12</v>
      </c>
      <c r="C21" s="27">
        <f>C20</f>
        <v>8720</v>
      </c>
      <c r="D21" s="28">
        <v>10</v>
      </c>
      <c r="E21" s="29">
        <f t="shared" si="4"/>
        <v>87200</v>
      </c>
      <c r="F21" s="50">
        <v>0</v>
      </c>
      <c r="G21" s="41">
        <f t="shared" si="5"/>
        <v>0</v>
      </c>
    </row>
    <row r="22" spans="1:7" ht="15.75" thickBot="1" x14ac:dyDescent="0.3">
      <c r="A22" s="21" t="s">
        <v>42</v>
      </c>
      <c r="B22" s="22"/>
      <c r="C22" s="20"/>
      <c r="D22" s="19"/>
      <c r="E22" s="20"/>
      <c r="F22" s="18"/>
      <c r="G22" s="53">
        <f>SUM(G13:G21,G2:G11)</f>
        <v>0</v>
      </c>
    </row>
    <row r="23" spans="1:7" ht="15.75" thickBot="1" x14ac:dyDescent="0.3">
      <c r="A23" s="17" t="s">
        <v>1</v>
      </c>
      <c r="B23" s="14"/>
      <c r="C23" s="14"/>
      <c r="D23" s="14"/>
      <c r="E23" s="14"/>
      <c r="F23" s="14"/>
      <c r="G23" s="53">
        <f>G22*0.21</f>
        <v>0</v>
      </c>
    </row>
    <row r="24" spans="1:7" ht="15.75" thickBot="1" x14ac:dyDescent="0.3">
      <c r="A24" s="15" t="s">
        <v>43</v>
      </c>
      <c r="B24" s="16"/>
      <c r="C24" s="16"/>
      <c r="D24" s="16"/>
      <c r="E24" s="16"/>
      <c r="F24" s="16"/>
      <c r="G24" s="53">
        <f>G22+G23</f>
        <v>0</v>
      </c>
    </row>
    <row r="25" spans="1:7" ht="15.75" thickBot="1" x14ac:dyDescent="0.3">
      <c r="A25" s="15" t="s">
        <v>44</v>
      </c>
      <c r="B25" s="16"/>
      <c r="C25" s="16"/>
      <c r="D25" s="16"/>
      <c r="E25" s="16"/>
      <c r="F25" s="16"/>
      <c r="G25" s="53">
        <f>G22*2</f>
        <v>0</v>
      </c>
    </row>
    <row r="26" spans="1:7" ht="15.75" thickBot="1" x14ac:dyDescent="0.3"/>
    <row r="27" spans="1:7" ht="15.75" thickBot="1" x14ac:dyDescent="0.3">
      <c r="A27" s="37" t="s">
        <v>38</v>
      </c>
      <c r="C27" s="46"/>
    </row>
    <row r="28" spans="1:7" x14ac:dyDescent="0.25">
      <c r="A28" s="42"/>
    </row>
    <row r="29" spans="1:7" x14ac:dyDescent="0.25">
      <c r="A29" s="44" t="s">
        <v>23</v>
      </c>
    </row>
    <row r="30" spans="1:7" x14ac:dyDescent="0.25">
      <c r="A30" s="44" t="s">
        <v>26</v>
      </c>
    </row>
    <row r="31" spans="1:7" x14ac:dyDescent="0.25">
      <c r="A31" s="44" t="s">
        <v>22</v>
      </c>
    </row>
    <row r="32" spans="1:7" ht="30" x14ac:dyDescent="0.25">
      <c r="A32" s="63" t="s">
        <v>41</v>
      </c>
    </row>
    <row r="33" spans="1:9" ht="75" x14ac:dyDescent="0.25">
      <c r="A33" s="43" t="s">
        <v>37</v>
      </c>
    </row>
    <row r="34" spans="1:9" ht="30" x14ac:dyDescent="0.25">
      <c r="A34" s="44" t="s">
        <v>33</v>
      </c>
      <c r="C34" s="58" t="s">
        <v>39</v>
      </c>
      <c r="D34" s="59"/>
      <c r="E34" s="58"/>
      <c r="F34" s="60"/>
      <c r="G34" s="60"/>
      <c r="H34" s="61"/>
    </row>
    <row r="35" spans="1:9" x14ac:dyDescent="0.25">
      <c r="A35" s="44" t="s">
        <v>24</v>
      </c>
      <c r="C35" s="58" t="s">
        <v>40</v>
      </c>
      <c r="D35" s="59"/>
      <c r="E35" s="58"/>
      <c r="F35" s="60"/>
      <c r="G35" s="60"/>
      <c r="H35" s="61"/>
    </row>
    <row r="36" spans="1:9" ht="75.75" thickBot="1" x14ac:dyDescent="0.3">
      <c r="A36" s="45" t="s">
        <v>25</v>
      </c>
    </row>
    <row r="39" spans="1:9" x14ac:dyDescent="0.25">
      <c r="A39" s="38" t="s">
        <v>46</v>
      </c>
    </row>
    <row r="41" spans="1:9" x14ac:dyDescent="0.25">
      <c r="A41" s="38" t="s">
        <v>47</v>
      </c>
    </row>
    <row r="42" spans="1:9" ht="15" customHeight="1" x14ac:dyDescent="0.25">
      <c r="A42" s="83" t="s">
        <v>48</v>
      </c>
      <c r="B42" s="84"/>
      <c r="C42" s="84"/>
      <c r="D42" s="84"/>
      <c r="E42" s="84"/>
      <c r="F42" s="84"/>
      <c r="G42" s="84"/>
      <c r="H42" s="84"/>
      <c r="I42" s="84"/>
    </row>
    <row r="43" spans="1:9" x14ac:dyDescent="0.25">
      <c r="A43" s="38" t="s">
        <v>49</v>
      </c>
    </row>
  </sheetData>
  <mergeCells count="1">
    <mergeCell ref="A42:I42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Kulhavá</dc:creator>
  <cp:lastModifiedBy>Martin Polák</cp:lastModifiedBy>
  <cp:lastPrinted>2016-11-18T10:04:58Z</cp:lastPrinted>
  <dcterms:created xsi:type="dcterms:W3CDTF">2016-05-13T08:24:08Z</dcterms:created>
  <dcterms:modified xsi:type="dcterms:W3CDTF">2016-12-08T09:43:42Z</dcterms:modified>
</cp:coreProperties>
</file>